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uge\Desktop\"/>
    </mc:Choice>
  </mc:AlternateContent>
  <xr:revisionPtr revIDLastSave="0" documentId="13_ncr:1_{3D323D56-8B4D-48E3-9D2D-830BFAF8B7B8}" xr6:coauthVersionLast="45" xr6:coauthVersionMax="45" xr10:uidLastSave="{00000000-0000-0000-0000-000000000000}"/>
  <bookViews>
    <workbookView xWindow="-120" yWindow="-120" windowWidth="29040" windowHeight="15840" xr2:uid="{82C46318-74C0-4AB8-B955-A44825658DB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4" i="1" l="1"/>
  <c r="Q29" i="1"/>
  <c r="K29" i="1"/>
  <c r="Q17" i="1"/>
  <c r="K17" i="1"/>
  <c r="T25" i="1" l="1"/>
  <c r="T27" i="1" s="1"/>
  <c r="Q25" i="1"/>
  <c r="Q27" i="1" s="1"/>
  <c r="N25" i="1"/>
  <c r="N27" i="1" s="1"/>
  <c r="K25" i="1"/>
  <c r="H25" i="1"/>
  <c r="H27" i="1" s="1"/>
  <c r="T14" i="1"/>
  <c r="T16" i="1" s="1"/>
  <c r="N14" i="1"/>
  <c r="N16" i="1" s="1"/>
  <c r="Q14" i="1"/>
  <c r="Q16" i="1" s="1"/>
  <c r="K14" i="1"/>
  <c r="K16" i="1" s="1"/>
  <c r="H14" i="1"/>
  <c r="H16" i="1" s="1"/>
  <c r="E25" i="1"/>
  <c r="E27" i="1" s="1"/>
  <c r="E16" i="1"/>
  <c r="E17" i="1" s="1"/>
  <c r="T17" i="1" l="1"/>
  <c r="T29" i="1"/>
  <c r="N29" i="1"/>
  <c r="N17" i="1"/>
  <c r="H17" i="1"/>
  <c r="H29" i="1"/>
  <c r="E29" i="1"/>
</calcChain>
</file>

<file path=xl/sharedStrings.xml><?xml version="1.0" encoding="utf-8"?>
<sst xmlns="http://schemas.openxmlformats.org/spreadsheetml/2006/main" count="58" uniqueCount="41">
  <si>
    <t>階数</t>
    <rPh sb="0" eb="2">
      <t>カイスウ</t>
    </rPh>
    <phoneticPr fontId="2"/>
  </si>
  <si>
    <t>3LDK</t>
    <phoneticPr fontId="2"/>
  </si>
  <si>
    <t>4LDK</t>
    <phoneticPr fontId="2"/>
  </si>
  <si>
    <t>5LDK</t>
    <phoneticPr fontId="2"/>
  </si>
  <si>
    <t>基本面積</t>
    <rPh sb="0" eb="2">
      <t>キホン</t>
    </rPh>
    <rPh sb="2" eb="4">
      <t>メンセキ</t>
    </rPh>
    <phoneticPr fontId="2"/>
  </si>
  <si>
    <t>100㎡</t>
    <phoneticPr fontId="2"/>
  </si>
  <si>
    <t>120㎡</t>
    <phoneticPr fontId="2"/>
  </si>
  <si>
    <t>85㎡</t>
    <phoneticPr fontId="2"/>
  </si>
  <si>
    <t>115㎡</t>
    <phoneticPr fontId="2"/>
  </si>
  <si>
    <t>基本建物</t>
    <rPh sb="0" eb="2">
      <t>キホン</t>
    </rPh>
    <rPh sb="2" eb="4">
      <t>タテモノ</t>
    </rPh>
    <phoneticPr fontId="2"/>
  </si>
  <si>
    <t>簡易見積もり（メーターモジュール）sumire</t>
    <rPh sb="0" eb="2">
      <t>カンイ</t>
    </rPh>
    <rPh sb="2" eb="4">
      <t>ミツ</t>
    </rPh>
    <phoneticPr fontId="2"/>
  </si>
  <si>
    <t>基本金額</t>
    <rPh sb="0" eb="2">
      <t>キホン</t>
    </rPh>
    <rPh sb="2" eb="4">
      <t>キンガク</t>
    </rPh>
    <phoneticPr fontId="2"/>
  </si>
  <si>
    <t>床面積－基本面積</t>
    <rPh sb="0" eb="3">
      <t>ユカメンセキ</t>
    </rPh>
    <rPh sb="4" eb="6">
      <t>キホン</t>
    </rPh>
    <rPh sb="6" eb="8">
      <t>メンセキ</t>
    </rPh>
    <phoneticPr fontId="2"/>
  </si>
  <si>
    <t>希望面積</t>
    <rPh sb="0" eb="2">
      <t>キボウ</t>
    </rPh>
    <rPh sb="2" eb="4">
      <t>メンセキ</t>
    </rPh>
    <phoneticPr fontId="2"/>
  </si>
  <si>
    <t>仮設工事、外部給排水電気工事</t>
    <rPh sb="0" eb="2">
      <t>カセツ</t>
    </rPh>
    <rPh sb="2" eb="4">
      <t>コウジ</t>
    </rPh>
    <rPh sb="5" eb="7">
      <t>ガイブ</t>
    </rPh>
    <rPh sb="7" eb="10">
      <t>キュウハイスイ</t>
    </rPh>
    <rPh sb="10" eb="12">
      <t>デンキ</t>
    </rPh>
    <rPh sb="12" eb="14">
      <t>コウジ</t>
    </rPh>
    <phoneticPr fontId="2"/>
  </si>
  <si>
    <t>浄化槽、井戸、他別途</t>
    <rPh sb="0" eb="3">
      <t>ジョウカソウ</t>
    </rPh>
    <rPh sb="4" eb="6">
      <t>イド</t>
    </rPh>
    <rPh sb="7" eb="8">
      <t>ホカ</t>
    </rPh>
    <rPh sb="8" eb="10">
      <t>ベット</t>
    </rPh>
    <phoneticPr fontId="2"/>
  </si>
  <si>
    <t>管理諸経費</t>
    <rPh sb="0" eb="2">
      <t>カンリ</t>
    </rPh>
    <rPh sb="2" eb="5">
      <t>ショケイヒ</t>
    </rPh>
    <phoneticPr fontId="2"/>
  </si>
  <si>
    <t>合計</t>
    <rPh sb="0" eb="2">
      <t>ゴウケイ</t>
    </rPh>
    <phoneticPr fontId="2"/>
  </si>
  <si>
    <t>㎡</t>
    <phoneticPr fontId="2"/>
  </si>
  <si>
    <t>㎡単価</t>
    <rPh sb="1" eb="3">
      <t>タンカ</t>
    </rPh>
    <phoneticPr fontId="2"/>
  </si>
  <si>
    <t>床面積</t>
    <rPh sb="0" eb="3">
      <t>ユカメンセキ</t>
    </rPh>
    <phoneticPr fontId="2"/>
  </si>
  <si>
    <t>小計</t>
    <rPh sb="0" eb="2">
      <t>ショウケイ</t>
    </rPh>
    <phoneticPr fontId="2"/>
  </si>
  <si>
    <t>基本建物合計</t>
    <rPh sb="0" eb="2">
      <t>キホン</t>
    </rPh>
    <rPh sb="2" eb="4">
      <t>タテモノ</t>
    </rPh>
    <rPh sb="4" eb="6">
      <t>ゴウケイ</t>
    </rPh>
    <phoneticPr fontId="2"/>
  </si>
  <si>
    <t>オープション工事</t>
    <rPh sb="6" eb="8">
      <t>コウジ</t>
    </rPh>
    <phoneticPr fontId="2"/>
  </si>
  <si>
    <t>充実パック</t>
    <rPh sb="0" eb="2">
      <t>ジュウジツ</t>
    </rPh>
    <phoneticPr fontId="2"/>
  </si>
  <si>
    <t>部屋数増、クローゼット増、押入増他</t>
    <rPh sb="0" eb="2">
      <t>ヘヤ</t>
    </rPh>
    <rPh sb="2" eb="3">
      <t>カズ</t>
    </rPh>
    <rPh sb="3" eb="4">
      <t>ゾウ</t>
    </rPh>
    <rPh sb="11" eb="12">
      <t>ゾウ</t>
    </rPh>
    <rPh sb="13" eb="15">
      <t>オシイレ</t>
    </rPh>
    <rPh sb="15" eb="16">
      <t>ゾウ</t>
    </rPh>
    <rPh sb="16" eb="17">
      <t>ホカ</t>
    </rPh>
    <phoneticPr fontId="2"/>
  </si>
  <si>
    <t>窓数増</t>
    <rPh sb="0" eb="1">
      <t>マド</t>
    </rPh>
    <rPh sb="1" eb="2">
      <t>カズ</t>
    </rPh>
    <rPh sb="2" eb="3">
      <t>ゾウ</t>
    </rPh>
    <phoneticPr fontId="2"/>
  </si>
  <si>
    <t>バルコニー、床の間、仏間</t>
    <rPh sb="6" eb="7">
      <t>トコ</t>
    </rPh>
    <rPh sb="8" eb="9">
      <t>マ</t>
    </rPh>
    <rPh sb="10" eb="12">
      <t>ブツマ</t>
    </rPh>
    <phoneticPr fontId="2"/>
  </si>
  <si>
    <t>（別途加算工事）</t>
    <rPh sb="1" eb="3">
      <t>ベット</t>
    </rPh>
    <rPh sb="3" eb="5">
      <t>カサン</t>
    </rPh>
    <rPh sb="5" eb="7">
      <t>コウジ</t>
    </rPh>
    <phoneticPr fontId="2"/>
  </si>
  <si>
    <t>含まれない費用</t>
    <rPh sb="0" eb="1">
      <t>フク</t>
    </rPh>
    <rPh sb="5" eb="7">
      <t>ヒヨウ</t>
    </rPh>
    <phoneticPr fontId="2"/>
  </si>
  <si>
    <t>地盤改良、水道分担金、エアコン、照明（基本照明他）、建築確認、保険、地鎮祭等祭事、借入諸費用</t>
    <rPh sb="0" eb="2">
      <t>ジバン</t>
    </rPh>
    <rPh sb="2" eb="4">
      <t>カイリョウ</t>
    </rPh>
    <rPh sb="5" eb="7">
      <t>スイドウ</t>
    </rPh>
    <rPh sb="7" eb="10">
      <t>ブンタンキン</t>
    </rPh>
    <rPh sb="16" eb="18">
      <t>ショウメイ</t>
    </rPh>
    <rPh sb="19" eb="21">
      <t>キホン</t>
    </rPh>
    <rPh sb="21" eb="23">
      <t>ショウメイ</t>
    </rPh>
    <rPh sb="23" eb="24">
      <t>ホカ</t>
    </rPh>
    <rPh sb="26" eb="28">
      <t>ケンチク</t>
    </rPh>
    <rPh sb="28" eb="30">
      <t>カクニン</t>
    </rPh>
    <rPh sb="31" eb="33">
      <t>ホケン</t>
    </rPh>
    <rPh sb="34" eb="37">
      <t>ジチンサイ</t>
    </rPh>
    <rPh sb="37" eb="38">
      <t>トウ</t>
    </rPh>
    <rPh sb="38" eb="40">
      <t>サイジ</t>
    </rPh>
    <rPh sb="41" eb="43">
      <t>カリイレ</t>
    </rPh>
    <rPh sb="43" eb="44">
      <t>ショ</t>
    </rPh>
    <rPh sb="44" eb="46">
      <t>ヒヨウ</t>
    </rPh>
    <phoneticPr fontId="2"/>
  </si>
  <si>
    <t>その他明記内工事及び費用</t>
    <rPh sb="2" eb="3">
      <t>タ</t>
    </rPh>
    <rPh sb="3" eb="5">
      <t>メイキ</t>
    </rPh>
    <rPh sb="5" eb="6">
      <t>ナイ</t>
    </rPh>
    <rPh sb="6" eb="8">
      <t>コウジ</t>
    </rPh>
    <rPh sb="8" eb="9">
      <t>オヨ</t>
    </rPh>
    <rPh sb="10" eb="12">
      <t>ヒヨウ</t>
    </rPh>
    <phoneticPr fontId="2"/>
  </si>
  <si>
    <t>面積増減</t>
    <rPh sb="0" eb="2">
      <t>メンセキ</t>
    </rPh>
    <rPh sb="2" eb="3">
      <t>ゾウ</t>
    </rPh>
    <rPh sb="3" eb="4">
      <t>ゲン</t>
    </rPh>
    <phoneticPr fontId="2"/>
  </si>
  <si>
    <t>下記欄の</t>
    <rPh sb="0" eb="2">
      <t>カキ</t>
    </rPh>
    <rPh sb="2" eb="3">
      <t>ラン</t>
    </rPh>
    <phoneticPr fontId="2"/>
  </si>
  <si>
    <t>に予定面積をご記入ください。</t>
    <rPh sb="1" eb="3">
      <t>ヨテイ</t>
    </rPh>
    <rPh sb="3" eb="5">
      <t>メンセキ</t>
    </rPh>
    <rPh sb="7" eb="9">
      <t>キニュウ</t>
    </rPh>
    <phoneticPr fontId="2"/>
  </si>
  <si>
    <t>に合計が出ます。（別途消費税）</t>
    <rPh sb="1" eb="3">
      <t>ゴウケイ</t>
    </rPh>
    <rPh sb="4" eb="5">
      <t>デ</t>
    </rPh>
    <rPh sb="9" eb="11">
      <t>ベット</t>
    </rPh>
    <rPh sb="11" eb="13">
      <t>ショウヒ</t>
    </rPh>
    <rPh sb="13" eb="14">
      <t>ゼイ</t>
    </rPh>
    <phoneticPr fontId="2"/>
  </si>
  <si>
    <t>１階建</t>
    <rPh sb="1" eb="2">
      <t>カイ</t>
    </rPh>
    <rPh sb="2" eb="3">
      <t>タ</t>
    </rPh>
    <phoneticPr fontId="2"/>
  </si>
  <si>
    <t>2階建</t>
    <rPh sb="1" eb="2">
      <t>カイ</t>
    </rPh>
    <rPh sb="2" eb="3">
      <t>タ</t>
    </rPh>
    <phoneticPr fontId="2"/>
  </si>
  <si>
    <t>部屋数を選び</t>
    <rPh sb="0" eb="2">
      <t>ヘヤ</t>
    </rPh>
    <rPh sb="2" eb="3">
      <t>カズ</t>
    </rPh>
    <rPh sb="4" eb="5">
      <t>エラ</t>
    </rPh>
    <phoneticPr fontId="2"/>
  </si>
  <si>
    <t>通常￥850,000-が￥600,000-でお得</t>
    <rPh sb="0" eb="2">
      <t>ツウジョウ</t>
    </rPh>
    <rPh sb="23" eb="24">
      <t>トク</t>
    </rPh>
    <phoneticPr fontId="2"/>
  </si>
  <si>
    <t>　　概算見積もりに付き、正式な見積もりはお問合せ下さい。</t>
    <rPh sb="2" eb="4">
      <t>ガイサン</t>
    </rPh>
    <rPh sb="4" eb="6">
      <t>ミツ</t>
    </rPh>
    <rPh sb="9" eb="10">
      <t>ツ</t>
    </rPh>
    <rPh sb="12" eb="14">
      <t>セイシキ</t>
    </rPh>
    <rPh sb="15" eb="17">
      <t>ミツ</t>
    </rPh>
    <rPh sb="21" eb="23">
      <t>トイアワ</t>
    </rPh>
    <rPh sb="24" eb="25">
      <t>クダ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</si>
</sst>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#,##0_);\(#,##0\)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0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6"/>
      <color rgb="FF0070C0"/>
      <name val="游ゴシック"/>
      <family val="2"/>
      <charset val="128"/>
      <scheme val="minor"/>
    </font>
    <font>
      <sz val="14"/>
      <color rgb="FFFF000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3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1" fillId="0" borderId="0" xfId="0" applyFont="1">
      <alignment vertical="center"/>
    </xf>
    <xf numFmtId="3" fontId="1" fillId="0" borderId="0" xfId="0" applyNumberFormat="1" applyFont="1">
      <alignment vertical="center"/>
    </xf>
    <xf numFmtId="3" fontId="3" fillId="0" borderId="0" xfId="0" applyNumberFormat="1" applyFont="1">
      <alignment vertical="center"/>
    </xf>
    <xf numFmtId="0" fontId="0" fillId="0" borderId="0" xfId="0" applyBorder="1">
      <alignment vertical="center"/>
    </xf>
    <xf numFmtId="0" fontId="0" fillId="3" borderId="1" xfId="0" applyFill="1" applyBorder="1">
      <alignment vertical="center"/>
    </xf>
    <xf numFmtId="5" fontId="0" fillId="2" borderId="0" xfId="0" applyNumberFormat="1" applyFont="1" applyFill="1">
      <alignment vertical="center"/>
    </xf>
    <xf numFmtId="0" fontId="4" fillId="3" borderId="1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0" fillId="2" borderId="0" xfId="0" applyFill="1">
      <alignment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0" xfId="0" applyFill="1">
      <alignment vertical="center"/>
    </xf>
    <xf numFmtId="0" fontId="6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523875</xdr:colOff>
      <xdr:row>6</xdr:row>
      <xdr:rowOff>0</xdr:rowOff>
    </xdr:from>
    <xdr:to>
      <xdr:col>7</xdr:col>
      <xdr:colOff>0</xdr:colOff>
      <xdr:row>7</xdr:row>
      <xdr:rowOff>228600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DAB12337-714B-402E-A5C0-C3263FC50780}"/>
            </a:ext>
          </a:extLst>
        </xdr:cNvPr>
        <xdr:cNvCxnSpPr/>
      </xdr:nvCxnSpPr>
      <xdr:spPr>
        <a:xfrm flipH="1">
          <a:off x="3267075" y="723900"/>
          <a:ext cx="1857375" cy="4667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419100</xdr:colOff>
      <xdr:row>6</xdr:row>
      <xdr:rowOff>9525</xdr:rowOff>
    </xdr:from>
    <xdr:to>
      <xdr:col>7</xdr:col>
      <xdr:colOff>428625</xdr:colOff>
      <xdr:row>7</xdr:row>
      <xdr:rowOff>219075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CF3523C3-E9A1-4755-9BE5-7DE18D31AA38}"/>
            </a:ext>
          </a:extLst>
        </xdr:cNvPr>
        <xdr:cNvCxnSpPr/>
      </xdr:nvCxnSpPr>
      <xdr:spPr>
        <a:xfrm flipH="1">
          <a:off x="5543550" y="733425"/>
          <a:ext cx="9525" cy="44767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6</xdr:row>
      <xdr:rowOff>9525</xdr:rowOff>
    </xdr:from>
    <xdr:to>
      <xdr:col>10</xdr:col>
      <xdr:colOff>219075</xdr:colOff>
      <xdr:row>7</xdr:row>
      <xdr:rowOff>219075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79D4955-EB31-47EB-8AE8-EA79C2337211}"/>
            </a:ext>
          </a:extLst>
        </xdr:cNvPr>
        <xdr:cNvCxnSpPr/>
      </xdr:nvCxnSpPr>
      <xdr:spPr>
        <a:xfrm>
          <a:off x="6000750" y="733425"/>
          <a:ext cx="1590675" cy="44767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381000</xdr:colOff>
      <xdr:row>6</xdr:row>
      <xdr:rowOff>0</xdr:rowOff>
    </xdr:from>
    <xdr:to>
      <xdr:col>16</xdr:col>
      <xdr:colOff>9525</xdr:colOff>
      <xdr:row>7</xdr:row>
      <xdr:rowOff>228600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B9B1E865-851B-487A-9F4A-7E7B6F05B269}"/>
            </a:ext>
          </a:extLst>
        </xdr:cNvPr>
        <xdr:cNvCxnSpPr/>
      </xdr:nvCxnSpPr>
      <xdr:spPr>
        <a:xfrm flipH="1">
          <a:off x="12049125" y="723900"/>
          <a:ext cx="1857375" cy="4667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390525</xdr:colOff>
      <xdr:row>6</xdr:row>
      <xdr:rowOff>9525</xdr:rowOff>
    </xdr:from>
    <xdr:to>
      <xdr:col>16</xdr:col>
      <xdr:colOff>390525</xdr:colOff>
      <xdr:row>8</xdr:row>
      <xdr:rowOff>0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3F8A1975-8989-43BA-9434-9533FE8380E6}"/>
            </a:ext>
          </a:extLst>
        </xdr:cNvPr>
        <xdr:cNvCxnSpPr/>
      </xdr:nvCxnSpPr>
      <xdr:spPr>
        <a:xfrm>
          <a:off x="14287500" y="733425"/>
          <a:ext cx="0" cy="4667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0</xdr:colOff>
      <xdr:row>6</xdr:row>
      <xdr:rowOff>0</xdr:rowOff>
    </xdr:from>
    <xdr:to>
      <xdr:col>19</xdr:col>
      <xdr:colOff>342900</xdr:colOff>
      <xdr:row>7</xdr:row>
      <xdr:rowOff>219075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14572531-C3CF-407C-9E3A-323DE8FDD840}"/>
            </a:ext>
          </a:extLst>
        </xdr:cNvPr>
        <xdr:cNvCxnSpPr/>
      </xdr:nvCxnSpPr>
      <xdr:spPr>
        <a:xfrm>
          <a:off x="14754225" y="723900"/>
          <a:ext cx="1714500" cy="4572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7025CD-252E-45E3-95BE-BBFB3C0204FA}">
  <sheetPr>
    <pageSetUpPr fitToPage="1"/>
  </sheetPr>
  <dimension ref="A2:U41"/>
  <sheetViews>
    <sheetView tabSelected="1" topLeftCell="A4" workbookViewId="0">
      <selection activeCell="Q32" sqref="Q32"/>
    </sheetView>
  </sheetViews>
  <sheetFormatPr defaultRowHeight="18.75" x14ac:dyDescent="0.4"/>
  <cols>
    <col min="1" max="1" width="12.25" customWidth="1"/>
    <col min="5" max="5" width="11.75" bestFit="1" customWidth="1"/>
    <col min="6" max="6" width="10.5" bestFit="1" customWidth="1"/>
    <col min="8" max="8" width="11.5" customWidth="1"/>
    <col min="11" max="11" width="11.375" customWidth="1"/>
    <col min="14" max="14" width="11.25" customWidth="1"/>
    <col min="17" max="17" width="11.25" customWidth="1"/>
    <col min="20" max="20" width="11.25" customWidth="1"/>
  </cols>
  <sheetData>
    <row r="2" spans="1:21" ht="39.75" customHeight="1" x14ac:dyDescent="0.4">
      <c r="J2" s="13" t="s">
        <v>10</v>
      </c>
      <c r="K2" s="13"/>
      <c r="L2" s="13"/>
      <c r="M2" s="13"/>
      <c r="N2" s="13"/>
      <c r="O2" s="13"/>
      <c r="P2" s="13"/>
      <c r="Q2" s="13"/>
    </row>
    <row r="3" spans="1:21" ht="39.75" customHeight="1" x14ac:dyDescent="0.4">
      <c r="J3" s="13"/>
      <c r="K3" s="13"/>
      <c r="L3" s="13"/>
      <c r="M3" s="13"/>
      <c r="N3" s="13"/>
      <c r="O3" s="13"/>
      <c r="P3" s="13"/>
      <c r="Q3" s="13"/>
    </row>
    <row r="4" spans="1:21" ht="19.5" x14ac:dyDescent="0.4">
      <c r="A4" t="s">
        <v>38</v>
      </c>
      <c r="B4" s="10" t="s">
        <v>33</v>
      </c>
      <c r="C4" s="9"/>
      <c r="D4" t="s">
        <v>34</v>
      </c>
      <c r="G4" s="11"/>
      <c r="H4" t="s">
        <v>35</v>
      </c>
    </row>
    <row r="5" spans="1:21" ht="19.5" x14ac:dyDescent="0.4">
      <c r="B5" s="10"/>
      <c r="C5" s="10"/>
      <c r="G5" s="14"/>
    </row>
    <row r="6" spans="1:21" x14ac:dyDescent="0.4">
      <c r="A6" t="s">
        <v>0</v>
      </c>
      <c r="H6" s="12" t="s">
        <v>36</v>
      </c>
      <c r="Q6" s="12" t="s">
        <v>37</v>
      </c>
    </row>
    <row r="9" spans="1:21" x14ac:dyDescent="0.4">
      <c r="A9" t="s">
        <v>9</v>
      </c>
      <c r="E9" s="12" t="s">
        <v>1</v>
      </c>
      <c r="H9" s="12" t="s">
        <v>2</v>
      </c>
      <c r="K9" s="12" t="s">
        <v>3</v>
      </c>
      <c r="N9" s="12" t="s">
        <v>1</v>
      </c>
      <c r="Q9" s="12" t="s">
        <v>2</v>
      </c>
      <c r="T9" s="12" t="s">
        <v>3</v>
      </c>
    </row>
    <row r="10" spans="1:21" x14ac:dyDescent="0.4">
      <c r="A10" t="s">
        <v>4</v>
      </c>
      <c r="E10">
        <v>90</v>
      </c>
      <c r="F10" t="s">
        <v>18</v>
      </c>
      <c r="H10" t="s">
        <v>5</v>
      </c>
      <c r="K10" t="s">
        <v>6</v>
      </c>
      <c r="N10" t="s">
        <v>7</v>
      </c>
      <c r="Q10" t="s">
        <v>5</v>
      </c>
      <c r="T10" t="s">
        <v>8</v>
      </c>
    </row>
    <row r="11" spans="1:21" x14ac:dyDescent="0.4">
      <c r="A11" t="s">
        <v>11</v>
      </c>
      <c r="E11" s="1">
        <v>12000000</v>
      </c>
      <c r="H11" s="1">
        <v>13000000</v>
      </c>
      <c r="K11" s="1">
        <v>14000000</v>
      </c>
      <c r="N11" s="1">
        <v>11000000</v>
      </c>
      <c r="Q11" s="1">
        <v>12000000</v>
      </c>
      <c r="T11" s="1">
        <v>13000000</v>
      </c>
    </row>
    <row r="13" spans="1:21" x14ac:dyDescent="0.4">
      <c r="A13" t="s">
        <v>13</v>
      </c>
      <c r="E13" s="7"/>
      <c r="F13" t="s">
        <v>18</v>
      </c>
      <c r="H13" s="7"/>
      <c r="I13" t="s">
        <v>18</v>
      </c>
      <c r="K13" s="7"/>
      <c r="L13" t="s">
        <v>18</v>
      </c>
      <c r="N13" s="7"/>
      <c r="O13" t="s">
        <v>18</v>
      </c>
      <c r="Q13" s="7"/>
      <c r="R13" t="s">
        <v>18</v>
      </c>
      <c r="T13" s="7"/>
      <c r="U13" t="s">
        <v>18</v>
      </c>
    </row>
    <row r="14" spans="1:21" x14ac:dyDescent="0.4">
      <c r="A14" t="s">
        <v>32</v>
      </c>
      <c r="B14" t="s">
        <v>12</v>
      </c>
      <c r="E14">
        <f>SUM(E13-90)</f>
        <v>-90</v>
      </c>
      <c r="H14">
        <f>SUM(H13-100)</f>
        <v>-100</v>
      </c>
      <c r="K14">
        <f>SUM(K13-120)</f>
        <v>-120</v>
      </c>
      <c r="N14">
        <f>SUM(N13-85)</f>
        <v>-85</v>
      </c>
      <c r="Q14">
        <f>SUM(Q13-100)</f>
        <v>-100</v>
      </c>
      <c r="T14">
        <f>SUM(T13-115)</f>
        <v>-115</v>
      </c>
    </row>
    <row r="15" spans="1:21" x14ac:dyDescent="0.4">
      <c r="A15" t="s">
        <v>19</v>
      </c>
      <c r="E15" s="1">
        <v>45000</v>
      </c>
      <c r="H15" s="1">
        <v>45000</v>
      </c>
      <c r="K15" s="1">
        <v>45000</v>
      </c>
      <c r="N15" s="1">
        <v>42000</v>
      </c>
      <c r="Q15" s="1">
        <v>42000</v>
      </c>
      <c r="T15" s="1">
        <v>42000</v>
      </c>
    </row>
    <row r="16" spans="1:21" x14ac:dyDescent="0.4">
      <c r="E16" s="4">
        <f>SUM(E14*E15)</f>
        <v>-4050000</v>
      </c>
      <c r="H16" s="4">
        <f>SUM(H14*H15)</f>
        <v>-4500000</v>
      </c>
      <c r="K16" s="4">
        <f>SUM(K14*K15)</f>
        <v>-5400000</v>
      </c>
      <c r="N16" s="4">
        <f>SUM(N14*N15)</f>
        <v>-3570000</v>
      </c>
      <c r="O16" s="3"/>
      <c r="P16" s="3"/>
      <c r="Q16" s="4">
        <f>SUM(Q14*Q15)</f>
        <v>-4200000</v>
      </c>
      <c r="R16" s="3"/>
      <c r="S16" s="3"/>
      <c r="T16" s="4">
        <f>SUM(T14*T15)</f>
        <v>-4830000</v>
      </c>
    </row>
    <row r="17" spans="1:21" x14ac:dyDescent="0.4">
      <c r="A17" t="s">
        <v>22</v>
      </c>
      <c r="E17" s="1" t="str">
        <f>IF(E13="","",SUM(E16+E11))</f>
        <v/>
      </c>
      <c r="H17" s="1" t="str">
        <f>IF(H13="","",SUM(H16+H11))</f>
        <v/>
      </c>
      <c r="K17" s="1" t="str">
        <f>IF(K13="","",SUM(K16+K11))</f>
        <v/>
      </c>
      <c r="N17" s="1" t="str">
        <f>IF(N13="","",SUM(N16+N11))</f>
        <v/>
      </c>
      <c r="Q17" s="1" t="str">
        <f>IF(Q13="","",SUM(Q16+Q11))</f>
        <v/>
      </c>
      <c r="T17" s="1" t="str">
        <f>IF(T13="","",SUM(T16+T11))</f>
        <v/>
      </c>
    </row>
    <row r="20" spans="1:21" x14ac:dyDescent="0.4">
      <c r="A20" t="s">
        <v>14</v>
      </c>
      <c r="E20" s="2">
        <v>1200000</v>
      </c>
      <c r="F20" s="1"/>
      <c r="H20" s="1">
        <v>1200000</v>
      </c>
      <c r="K20" s="1">
        <v>1200000</v>
      </c>
      <c r="N20" s="1">
        <v>1200000</v>
      </c>
      <c r="Q20" s="1">
        <v>1200000</v>
      </c>
      <c r="T20" s="1">
        <v>1200000</v>
      </c>
    </row>
    <row r="21" spans="1:21" x14ac:dyDescent="0.4">
      <c r="A21" t="s">
        <v>15</v>
      </c>
    </row>
    <row r="24" spans="1:21" x14ac:dyDescent="0.4">
      <c r="A24" t="s">
        <v>16</v>
      </c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</row>
    <row r="25" spans="1:21" x14ac:dyDescent="0.4">
      <c r="A25" t="s">
        <v>20</v>
      </c>
      <c r="E25" s="6">
        <f>SUM(E13*1)</f>
        <v>0</v>
      </c>
      <c r="F25" t="s">
        <v>18</v>
      </c>
      <c r="H25" s="6">
        <f>SUM(H13*1)</f>
        <v>0</v>
      </c>
      <c r="I25" s="6" t="s">
        <v>18</v>
      </c>
      <c r="J25" s="6"/>
      <c r="K25" s="6">
        <f>SUM(K13*1)</f>
        <v>0</v>
      </c>
      <c r="L25" s="6" t="s">
        <v>18</v>
      </c>
      <c r="M25" s="6"/>
      <c r="N25" s="6">
        <f>SUM(N13*1)</f>
        <v>0</v>
      </c>
      <c r="O25" s="6" t="s">
        <v>18</v>
      </c>
      <c r="P25" s="6"/>
      <c r="Q25" s="6">
        <f>SUM(Q13*1)</f>
        <v>0</v>
      </c>
      <c r="R25" s="6" t="s">
        <v>18</v>
      </c>
      <c r="S25" s="6"/>
      <c r="T25" s="6">
        <f>SUM(T13*1)</f>
        <v>0</v>
      </c>
      <c r="U25" t="s">
        <v>18</v>
      </c>
    </row>
    <row r="26" spans="1:21" x14ac:dyDescent="0.4">
      <c r="A26" t="s">
        <v>19</v>
      </c>
      <c r="E26" s="1">
        <v>13000</v>
      </c>
      <c r="H26" s="1">
        <v>13000</v>
      </c>
      <c r="K26" s="1">
        <v>13000</v>
      </c>
      <c r="N26" s="1">
        <v>13000</v>
      </c>
      <c r="Q26" s="1">
        <v>13000</v>
      </c>
      <c r="T26" s="1">
        <v>13000</v>
      </c>
    </row>
    <row r="27" spans="1:21" x14ac:dyDescent="0.4">
      <c r="A27" s="3" t="s">
        <v>21</v>
      </c>
      <c r="B27" s="3"/>
      <c r="C27" s="3"/>
      <c r="D27" s="3"/>
      <c r="E27" s="5">
        <f>SUM(E25*E26)</f>
        <v>0</v>
      </c>
      <c r="F27" s="3"/>
      <c r="G27" s="3"/>
      <c r="H27" s="5">
        <f>SUM(H25*H26)</f>
        <v>0</v>
      </c>
      <c r="I27" s="3"/>
      <c r="J27" s="3"/>
      <c r="K27" s="3">
        <v>0</v>
      </c>
      <c r="L27" s="3"/>
      <c r="M27" s="3"/>
      <c r="N27" s="5">
        <f>SUM(N25*N26)</f>
        <v>0</v>
      </c>
      <c r="O27" s="3"/>
      <c r="P27" s="3"/>
      <c r="Q27" s="5">
        <f>SUM(Q25*Q26)</f>
        <v>0</v>
      </c>
      <c r="R27" s="3"/>
      <c r="S27" s="3"/>
      <c r="T27" s="5">
        <f>SUM(T25*T26)</f>
        <v>0</v>
      </c>
    </row>
    <row r="29" spans="1:21" x14ac:dyDescent="0.4">
      <c r="A29" t="s">
        <v>17</v>
      </c>
      <c r="E29" s="8" t="str">
        <f>IF(E13="","",SUM(E11+E16+E20+E27))</f>
        <v/>
      </c>
      <c r="H29" s="8" t="str">
        <f>IF(H13="","",SUM(H11+H16+H20+H27))</f>
        <v/>
      </c>
      <c r="K29" s="8" t="str">
        <f>IF(K13="","",SUM(K11+K16+K20+K27))</f>
        <v/>
      </c>
      <c r="N29" s="8" t="str">
        <f>IF(N13="","",SUM(N11+N16+N20+N27))</f>
        <v/>
      </c>
      <c r="Q29" s="8" t="str">
        <f>IF(Q13="","",SUM(Q11+Q16+Q20+Q27))</f>
        <v/>
      </c>
      <c r="T29" s="8" t="str">
        <f>IF(T13="","",SUM(T11+T16+T20+T27))</f>
        <v/>
      </c>
    </row>
    <row r="31" spans="1:21" x14ac:dyDescent="0.4">
      <c r="A31" t="s">
        <v>23</v>
      </c>
      <c r="C31" t="s">
        <v>28</v>
      </c>
    </row>
    <row r="32" spans="1:21" x14ac:dyDescent="0.4">
      <c r="B32" t="s">
        <v>24</v>
      </c>
      <c r="D32" t="s">
        <v>39</v>
      </c>
    </row>
    <row r="33" spans="1:2" x14ac:dyDescent="0.4">
      <c r="B33" t="s">
        <v>25</v>
      </c>
    </row>
    <row r="34" spans="1:2" x14ac:dyDescent="0.4">
      <c r="B34" t="s">
        <v>26</v>
      </c>
    </row>
    <row r="35" spans="1:2" x14ac:dyDescent="0.4">
      <c r="B35" t="s">
        <v>27</v>
      </c>
    </row>
    <row r="37" spans="1:2" x14ac:dyDescent="0.4">
      <c r="A37" t="s">
        <v>29</v>
      </c>
    </row>
    <row r="38" spans="1:2" x14ac:dyDescent="0.4">
      <c r="B38" t="s">
        <v>30</v>
      </c>
    </row>
    <row r="39" spans="1:2" x14ac:dyDescent="0.4">
      <c r="B39" t="s">
        <v>31</v>
      </c>
    </row>
    <row r="41" spans="1:2" ht="24" x14ac:dyDescent="0.4">
      <c r="A41" s="15" t="s">
        <v>40</v>
      </c>
    </row>
  </sheetData>
  <phoneticPr fontId="2"/>
  <pageMargins left="0.7" right="0.7" top="0.75" bottom="0.75" header="0.3" footer="0.3"/>
  <pageSetup paperSize="8" scale="85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touge</dc:creator>
  <cp:lastModifiedBy>touge</cp:lastModifiedBy>
  <cp:lastPrinted>2020-01-07T10:43:33Z</cp:lastPrinted>
  <dcterms:created xsi:type="dcterms:W3CDTF">2020-01-06T09:40:24Z</dcterms:created>
  <dcterms:modified xsi:type="dcterms:W3CDTF">2020-01-08T07:12:00Z</dcterms:modified>
</cp:coreProperties>
</file>